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Arkusz1" sheetId="1" r:id="rId1"/>
    <sheet name="Arkusz2" sheetId="2" r:id="rId2"/>
    <sheet name="Arkusz3" sheetId="3" r:id="rId3"/>
  </sheets>
  <definedNames>
    <definedName name="_Hlk18920437" localSheetId="0">'Arkusz1'!#REF!</definedName>
  </definedNames>
  <calcPr fullCalcOnLoad="1"/>
</workbook>
</file>

<file path=xl/sharedStrings.xml><?xml version="1.0" encoding="utf-8"?>
<sst xmlns="http://schemas.openxmlformats.org/spreadsheetml/2006/main" count="105" uniqueCount="68">
  <si>
    <t>I. Roboty przygotowawcze i rozbiórkowe</t>
  </si>
  <si>
    <t>Roboty pomiarowe przy robotach liniowych</t>
  </si>
  <si>
    <t xml:space="preserve">km </t>
  </si>
  <si>
    <t>m2</t>
  </si>
  <si>
    <t>szt.</t>
  </si>
  <si>
    <t>mb</t>
  </si>
  <si>
    <t>Skropienie nawierzchni</t>
  </si>
  <si>
    <t>Oczyszczenie nawierzchni</t>
  </si>
  <si>
    <t>plantowanie i humusowane skarp</t>
  </si>
  <si>
    <t>m3</t>
  </si>
  <si>
    <t>odwóz gruntu z korytowania</t>
  </si>
  <si>
    <t>II.Kanalizacja deszczowa</t>
  </si>
  <si>
    <t>Podłoże z pospółki piaskowej gr.20cm</t>
  </si>
  <si>
    <t>Stabilizacja istniejącego gruntu podłoża gr.20cm</t>
  </si>
  <si>
    <t>Obsypka kanału deszczowego</t>
  </si>
  <si>
    <t>Zasypka piaskowa gr.30cm</t>
  </si>
  <si>
    <t>Poszerzenia jezdni w-wa odsączająca gr.10cm</t>
  </si>
  <si>
    <t>Poszerzenia jezdni - podbudowa gr.25cm</t>
  </si>
  <si>
    <t>Podbudowa na ścieżce rowerowej gr.15cm</t>
  </si>
  <si>
    <t>warstwa wiążaca gr. 8 cm -poszerzenia jezdni</t>
  </si>
  <si>
    <t>warstwa ścieralna gr.4 cm- jezdnia i ścieżka</t>
  </si>
  <si>
    <t>podbudowa pod zjazdy gr. 15 cm</t>
  </si>
  <si>
    <t>nawierzchnia zajzdów z kostki czerwonej</t>
  </si>
  <si>
    <t>kraweżniki betonowe zwykły</t>
  </si>
  <si>
    <t>ławy betonowe pod krawężniki</t>
  </si>
  <si>
    <t xml:space="preserve">III. Podbudowy </t>
  </si>
  <si>
    <t>IV. Nawierzchnia</t>
  </si>
  <si>
    <t>V. Roboty wykończeniowe i konserwacyjne</t>
  </si>
  <si>
    <t>VI. Zjazdy indywidualne</t>
  </si>
  <si>
    <t>VII. Elementy ulic</t>
  </si>
  <si>
    <t>odwóz gruntu z wykopu</t>
  </si>
  <si>
    <t>Zasypanie wykopu gruntem niewysadzinowym wraz z dowozem</t>
  </si>
  <si>
    <t>obrzeża betonowe; obramowanie chodnika od strony posesji, obramowanie zajazdów do posesji</t>
  </si>
  <si>
    <t>ławy betonowe pod obrzeża</t>
  </si>
  <si>
    <t>Przycięcie istniejącej nawierzchni bit. przy poszerzeniach jezdni</t>
  </si>
  <si>
    <t>Wykonanie drenażu francuskiego z rurą perforowaną w otulnie z geowłókniny</t>
  </si>
  <si>
    <t>Rury kanałowe PP Ø200mm-przykanaliki i podłączenia do studni</t>
  </si>
  <si>
    <t>Korytowanie na poszerzeniach i przejścia kanalizacji przez ist. jezdnię do gł. 45 cm</t>
  </si>
  <si>
    <t>Wykopy pod kanalizację deszczową w obudowie szalunkowej</t>
  </si>
  <si>
    <t xml:space="preserve">krawężnik betonowy najazdowy </t>
  </si>
  <si>
    <t>1,6*(1,5*36,21+1,67*39,08+1,79*38,31+1,97*51,3+2,01*41,57)+1,8*1,8*(0,59+1,74+1,8+2,11+1,9)+1,1*1,1*(1,5+1,5+1,5+1,5+1,2)+1,85+0,82+1,37+1,80+2,40</t>
  </si>
  <si>
    <t>628,78+115,99+42,06+65,69</t>
  </si>
  <si>
    <t>553,68+553,68+852,52</t>
  </si>
  <si>
    <t>553,68+852,52</t>
  </si>
  <si>
    <t>35,01+15,67+20,30+30,65+32,35</t>
  </si>
  <si>
    <t>8+8+8+8+7</t>
  </si>
  <si>
    <t>42,66+23,73+98,96+15,49+49,35+31,91+11,38+37,33</t>
  </si>
  <si>
    <t>0,0725*310,81</t>
  </si>
  <si>
    <t>42,66+115,70+18,11+4,70+46,45+23,87+15,38+39,33+96,0</t>
  </si>
  <si>
    <r>
      <t xml:space="preserve">Wusty uliczne </t>
    </r>
    <r>
      <rPr>
        <sz val="10"/>
        <rFont val="Calibri"/>
        <family val="2"/>
      </rPr>
      <t>Ø</t>
    </r>
    <r>
      <rPr>
        <sz val="10"/>
        <rFont val="Arial"/>
        <family val="2"/>
      </rPr>
      <t>500mm betonowe w6-w15</t>
    </r>
  </si>
  <si>
    <t>Rura kanałowa PP dwuścienna Ø1000mm</t>
  </si>
  <si>
    <r>
      <t xml:space="preserve">Studnie rewizyjne </t>
    </r>
    <r>
      <rPr>
        <sz val="10"/>
        <rFont val="Calibri"/>
        <family val="2"/>
      </rPr>
      <t>Ø</t>
    </r>
    <r>
      <rPr>
        <sz val="10"/>
        <rFont val="Arial"/>
        <family val="2"/>
      </rPr>
      <t>2000mm betonowe S6-S7</t>
    </r>
  </si>
  <si>
    <r>
      <t xml:space="preserve">Studnie rewizyjne </t>
    </r>
    <r>
      <rPr>
        <sz val="10"/>
        <rFont val="Calibri"/>
        <family val="2"/>
      </rPr>
      <t>Ø</t>
    </r>
    <r>
      <rPr>
        <sz val="10"/>
        <rFont val="Arial"/>
        <family val="2"/>
      </rPr>
      <t>1500mm betonowe S8-S15</t>
    </r>
  </si>
  <si>
    <t>20,28+25,16+39,81+49,38+29,96+32,0+21,04+53,94+3,62</t>
  </si>
  <si>
    <t>2,30*2,30*(1,71+1,57+1,71+1,73+1,62+1,59+1,46+1,58)+2,80*2,80*(1,7+1,73)+0,8*1,8*275,19+0,8*1,0*59,38</t>
  </si>
  <si>
    <t>1,8*275,19+1,0*59,38</t>
  </si>
  <si>
    <t>(275,19*1,8*1,3-3,14*1*1)+(59,38*1,0*0,5-3,14*0,2*0,2</t>
  </si>
  <si>
    <t>275,19+59,38</t>
  </si>
  <si>
    <t>0,3*1,8*275,19+0,3*59,38*1,0</t>
  </si>
  <si>
    <t>0,0395*402,2+0,0725*359,81</t>
  </si>
  <si>
    <t>Przebudowa drogi powiatowej nr 1368 D m.Szewce cz.3 km 1+018,12-1+283,59</t>
  </si>
  <si>
    <t>Studnia rewizyjna Ø1000 mm betonowe S7/1</t>
  </si>
  <si>
    <t>szt</t>
  </si>
  <si>
    <r>
      <t xml:space="preserve">Wycinka drzew </t>
    </r>
    <r>
      <rPr>
        <sz val="10"/>
        <color indexed="10"/>
        <rFont val="Calibri"/>
        <family val="2"/>
      </rPr>
      <t>Ø</t>
    </r>
    <r>
      <rPr>
        <sz val="10"/>
        <color indexed="10"/>
        <rFont val="Arial"/>
        <family val="2"/>
      </rPr>
      <t>16-25</t>
    </r>
  </si>
  <si>
    <r>
      <t xml:space="preserve">Wycinka drzew </t>
    </r>
    <r>
      <rPr>
        <sz val="10"/>
        <color indexed="10"/>
        <rFont val="Calibri"/>
        <family val="2"/>
      </rPr>
      <t>Ø</t>
    </r>
    <r>
      <rPr>
        <sz val="10"/>
        <color indexed="10"/>
        <rFont val="Arial"/>
        <family val="2"/>
      </rPr>
      <t>26-35</t>
    </r>
  </si>
  <si>
    <r>
      <t xml:space="preserve">Wycinka drzew </t>
    </r>
    <r>
      <rPr>
        <sz val="10"/>
        <color indexed="10"/>
        <rFont val="Calibri"/>
        <family val="2"/>
      </rPr>
      <t>Ø</t>
    </r>
    <r>
      <rPr>
        <sz val="10"/>
        <color indexed="10"/>
        <rFont val="Arial"/>
        <family val="2"/>
      </rPr>
      <t>55-65</t>
    </r>
  </si>
  <si>
    <r>
      <t xml:space="preserve">Wycinka drzew </t>
    </r>
    <r>
      <rPr>
        <sz val="10"/>
        <color indexed="10"/>
        <rFont val="Calibri"/>
        <family val="2"/>
      </rPr>
      <t>Ø</t>
    </r>
    <r>
      <rPr>
        <sz val="10"/>
        <color indexed="10"/>
        <rFont val="Arial"/>
        <family val="2"/>
      </rPr>
      <t>66-75</t>
    </r>
  </si>
  <si>
    <t>85,02+13,91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</si>
</sst>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left"/>
    </xf>
    <xf numFmtId="2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39.7109375" style="0" customWidth="1"/>
    <col min="2" max="2" width="26.00390625" style="0" customWidth="1"/>
    <col min="3" max="3" width="8.140625" style="0" customWidth="1"/>
  </cols>
  <sheetData>
    <row r="1" spans="1:4" ht="12.75">
      <c r="A1" s="25" t="s">
        <v>60</v>
      </c>
      <c r="B1" s="26"/>
      <c r="C1" s="26"/>
      <c r="D1" s="1"/>
    </row>
    <row r="2" spans="1:8" ht="12.75">
      <c r="A2" s="22" t="s">
        <v>0</v>
      </c>
      <c r="B2" s="29"/>
      <c r="C2" s="29"/>
      <c r="D2" s="30"/>
      <c r="H2" s="3"/>
    </row>
    <row r="3" spans="1:8" ht="12.75">
      <c r="A3" s="1" t="s">
        <v>1</v>
      </c>
      <c r="B3" s="18">
        <v>0.266</v>
      </c>
      <c r="C3" s="1" t="s">
        <v>2</v>
      </c>
      <c r="D3" s="18">
        <v>0.266</v>
      </c>
      <c r="H3" s="3"/>
    </row>
    <row r="4" spans="1:8" ht="13.5">
      <c r="A4" s="34" t="s">
        <v>63</v>
      </c>
      <c r="B4" s="35">
        <v>2</v>
      </c>
      <c r="C4" s="34" t="s">
        <v>62</v>
      </c>
      <c r="D4" s="35">
        <v>2</v>
      </c>
      <c r="H4" s="3"/>
    </row>
    <row r="5" spans="1:8" ht="13.5">
      <c r="A5" s="34" t="s">
        <v>64</v>
      </c>
      <c r="B5" s="35">
        <v>1</v>
      </c>
      <c r="C5" s="34" t="s">
        <v>62</v>
      </c>
      <c r="D5" s="35">
        <v>1</v>
      </c>
      <c r="H5" s="3"/>
    </row>
    <row r="6" spans="1:8" ht="13.5">
      <c r="A6" s="34" t="s">
        <v>65</v>
      </c>
      <c r="B6" s="35">
        <v>1</v>
      </c>
      <c r="C6" s="34" t="s">
        <v>62</v>
      </c>
      <c r="D6" s="35">
        <v>1</v>
      </c>
      <c r="H6" s="3"/>
    </row>
    <row r="7" spans="1:8" ht="13.5">
      <c r="A7" s="34" t="s">
        <v>66</v>
      </c>
      <c r="B7" s="35">
        <v>2</v>
      </c>
      <c r="C7" s="34" t="s">
        <v>62</v>
      </c>
      <c r="D7" s="35">
        <v>2</v>
      </c>
      <c r="H7" s="3"/>
    </row>
    <row r="8" spans="1:4" ht="26.25">
      <c r="A8" s="5" t="s">
        <v>34</v>
      </c>
      <c r="B8" s="4">
        <v>265.47</v>
      </c>
      <c r="C8" s="2" t="s">
        <v>5</v>
      </c>
      <c r="D8" s="4">
        <v>265.47</v>
      </c>
    </row>
    <row r="9" spans="1:4" ht="12.75">
      <c r="A9" s="22" t="s">
        <v>11</v>
      </c>
      <c r="B9" s="29"/>
      <c r="C9" s="29"/>
      <c r="D9" s="30"/>
    </row>
    <row r="10" spans="1:13" ht="52.5">
      <c r="A10" s="5" t="s">
        <v>38</v>
      </c>
      <c r="B10" s="15" t="s">
        <v>54</v>
      </c>
      <c r="C10" s="4" t="s">
        <v>9</v>
      </c>
      <c r="D10" s="6">
        <f>2.3*2.3*(1.71+1.57+1.71+1.73+1.62+1.59+1.46+1.58)+2.8*2.8*(1.7+1.73)+0.8*1.8*275.19+0.8*1*59.38</f>
        <v>539.2801000000001</v>
      </c>
      <c r="I10" s="14"/>
      <c r="M10" s="14" t="s">
        <v>40</v>
      </c>
    </row>
    <row r="11" spans="1:4" ht="52.5">
      <c r="A11" s="4" t="s">
        <v>30</v>
      </c>
      <c r="B11" s="15" t="s">
        <v>54</v>
      </c>
      <c r="C11" s="4" t="s">
        <v>9</v>
      </c>
      <c r="D11" s="6">
        <f>2.3*2.3*(1.71+1.57+1.71+1.73+1.62+1.59+1.46+1.58)+2.8*2.8*(1.7+1.73)+0.8*1.8*275.19+0.8*1*59.38</f>
        <v>539.2801000000001</v>
      </c>
    </row>
    <row r="12" spans="1:4" ht="26.25">
      <c r="A12" s="5" t="s">
        <v>13</v>
      </c>
      <c r="B12" s="15" t="s">
        <v>55</v>
      </c>
      <c r="C12" s="4" t="s">
        <v>3</v>
      </c>
      <c r="D12" s="6">
        <f>1.8*275.19+1*59.38</f>
        <v>554.722</v>
      </c>
    </row>
    <row r="13" spans="1:4" ht="12.75">
      <c r="A13" s="4" t="s">
        <v>12</v>
      </c>
      <c r="B13" s="15" t="s">
        <v>55</v>
      </c>
      <c r="C13" s="4" t="s">
        <v>3</v>
      </c>
      <c r="D13" s="6">
        <f>1.8*275.19+1*59.38</f>
        <v>554.722</v>
      </c>
    </row>
    <row r="14" spans="1:4" ht="39">
      <c r="A14" s="4" t="s">
        <v>14</v>
      </c>
      <c r="B14" s="15" t="s">
        <v>56</v>
      </c>
      <c r="C14" s="4" t="s">
        <v>9</v>
      </c>
      <c r="D14" s="6">
        <f>(275.19*1.8*1.3-3.14*1*1)+(59.38*1*0.5-3.14*0.2*0.2)</f>
        <v>670.369</v>
      </c>
    </row>
    <row r="15" spans="1:4" ht="12.75">
      <c r="A15" s="4" t="s">
        <v>15</v>
      </c>
      <c r="B15" s="15" t="s">
        <v>55</v>
      </c>
      <c r="C15" s="4" t="s">
        <v>3</v>
      </c>
      <c r="D15" s="15">
        <f>1.8*275.19+1*59.38</f>
        <v>554.722</v>
      </c>
    </row>
    <row r="16" spans="1:4" ht="13.5">
      <c r="A16" s="17" t="s">
        <v>51</v>
      </c>
      <c r="B16" s="7">
        <v>2</v>
      </c>
      <c r="C16" s="4" t="s">
        <v>4</v>
      </c>
      <c r="D16" s="6">
        <v>2</v>
      </c>
    </row>
    <row r="17" spans="1:4" ht="13.5">
      <c r="A17" s="17" t="s">
        <v>52</v>
      </c>
      <c r="B17" s="7">
        <v>7</v>
      </c>
      <c r="C17" s="19" t="s">
        <v>4</v>
      </c>
      <c r="D17" s="6">
        <v>7</v>
      </c>
    </row>
    <row r="18" spans="1:4" ht="12.75">
      <c r="A18" s="31" t="s">
        <v>61</v>
      </c>
      <c r="B18" s="32">
        <v>1</v>
      </c>
      <c r="C18" s="19" t="s">
        <v>4</v>
      </c>
      <c r="D18" s="33">
        <v>1</v>
      </c>
    </row>
    <row r="19" spans="1:4" ht="13.5">
      <c r="A19" s="17" t="s">
        <v>49</v>
      </c>
      <c r="B19" s="7">
        <v>9</v>
      </c>
      <c r="C19" s="4" t="s">
        <v>4</v>
      </c>
      <c r="D19" s="6">
        <v>9</v>
      </c>
    </row>
    <row r="20" spans="1:4" ht="26.25">
      <c r="A20" s="5" t="s">
        <v>36</v>
      </c>
      <c r="B20" s="31" t="s">
        <v>67</v>
      </c>
      <c r="C20" s="4" t="s">
        <v>5</v>
      </c>
      <c r="D20" s="33">
        <v>98.93</v>
      </c>
    </row>
    <row r="21" spans="1:4" ht="26.25">
      <c r="A21" s="19" t="s">
        <v>50</v>
      </c>
      <c r="B21" s="17" t="s">
        <v>53</v>
      </c>
      <c r="C21" s="4" t="s">
        <v>5</v>
      </c>
      <c r="D21" s="6">
        <f>20.28+25.16+39.81+49.38+29.96+32+21.04+53.94+3.62</f>
        <v>275.19</v>
      </c>
    </row>
    <row r="22" spans="1:4" ht="26.25">
      <c r="A22" s="5" t="s">
        <v>31</v>
      </c>
      <c r="B22" s="15" t="s">
        <v>58</v>
      </c>
      <c r="C22" s="4" t="s">
        <v>9</v>
      </c>
      <c r="D22" s="6">
        <f>0.3*1.8*275.19+0.3*59.38*1</f>
        <v>166.4166</v>
      </c>
    </row>
    <row r="23" spans="1:4" ht="26.25">
      <c r="A23" s="5" t="s">
        <v>35</v>
      </c>
      <c r="B23" s="7">
        <v>285.3</v>
      </c>
      <c r="C23" s="4" t="s">
        <v>5</v>
      </c>
      <c r="D23" s="6">
        <v>285.3</v>
      </c>
    </row>
    <row r="24" spans="1:4" ht="12.75">
      <c r="A24" s="27" t="s">
        <v>25</v>
      </c>
      <c r="B24" s="28"/>
      <c r="C24" s="28"/>
      <c r="D24" s="28"/>
    </row>
    <row r="25" spans="1:4" ht="26.25">
      <c r="A25" s="5" t="s">
        <v>37</v>
      </c>
      <c r="B25" s="21" t="s">
        <v>57</v>
      </c>
      <c r="C25" s="8" t="s">
        <v>3</v>
      </c>
      <c r="D25" s="9">
        <f>275.19+59.38</f>
        <v>334.57</v>
      </c>
    </row>
    <row r="26" spans="1:4" ht="12.75">
      <c r="A26" s="8" t="s">
        <v>16</v>
      </c>
      <c r="B26" s="5">
        <v>553.68</v>
      </c>
      <c r="C26" s="8" t="s">
        <v>3</v>
      </c>
      <c r="D26" s="9">
        <v>553.68</v>
      </c>
    </row>
    <row r="27" spans="1:4" ht="12.75">
      <c r="A27" s="4" t="s">
        <v>17</v>
      </c>
      <c r="B27" s="5">
        <v>553.68</v>
      </c>
      <c r="C27" s="2" t="s">
        <v>3</v>
      </c>
      <c r="D27" s="9">
        <v>553.68</v>
      </c>
    </row>
    <row r="28" spans="1:4" ht="12.75">
      <c r="A28" s="4" t="s">
        <v>18</v>
      </c>
      <c r="B28" s="17" t="s">
        <v>41</v>
      </c>
      <c r="C28" s="4" t="s">
        <v>3</v>
      </c>
      <c r="D28" s="6">
        <f>628.78+115.99+42.06+65.69</f>
        <v>852.52</v>
      </c>
    </row>
    <row r="29" spans="1:4" ht="12.75">
      <c r="A29" s="2" t="s">
        <v>10</v>
      </c>
      <c r="B29" s="16" t="s">
        <v>42</v>
      </c>
      <c r="C29" s="2" t="s">
        <v>9</v>
      </c>
      <c r="D29" s="6">
        <f>553.68+553.68+852.52</f>
        <v>1959.8799999999999</v>
      </c>
    </row>
    <row r="30" spans="1:4" ht="12.75">
      <c r="A30" s="2" t="s">
        <v>7</v>
      </c>
      <c r="B30" s="16" t="s">
        <v>42</v>
      </c>
      <c r="C30" s="2" t="s">
        <v>3</v>
      </c>
      <c r="D30" s="6">
        <f>553.68+553.68+852.52</f>
        <v>1959.8799999999999</v>
      </c>
    </row>
    <row r="31" spans="1:4" ht="12.75">
      <c r="A31" s="2" t="s">
        <v>6</v>
      </c>
      <c r="B31" s="16" t="s">
        <v>42</v>
      </c>
      <c r="C31" s="2" t="s">
        <v>3</v>
      </c>
      <c r="D31" s="6">
        <f>553.68+553.68+852.52</f>
        <v>1959.8799999999999</v>
      </c>
    </row>
    <row r="32" spans="1:4" ht="12.75">
      <c r="A32" s="22" t="s">
        <v>26</v>
      </c>
      <c r="B32" s="29"/>
      <c r="C32" s="29"/>
      <c r="D32" s="30"/>
    </row>
    <row r="33" spans="1:4" ht="12.75">
      <c r="A33" s="4" t="s">
        <v>19</v>
      </c>
      <c r="B33" s="10">
        <v>553.68</v>
      </c>
      <c r="C33" s="2" t="s">
        <v>3</v>
      </c>
      <c r="D33" s="2">
        <v>553.68</v>
      </c>
    </row>
    <row r="34" spans="1:4" ht="12.75">
      <c r="A34" s="4" t="s">
        <v>20</v>
      </c>
      <c r="B34" s="19" t="s">
        <v>43</v>
      </c>
      <c r="C34" s="2" t="s">
        <v>3</v>
      </c>
      <c r="D34" s="2">
        <f>553.68+852.52</f>
        <v>1406.1999999999998</v>
      </c>
    </row>
    <row r="35" spans="1:4" ht="12.75">
      <c r="A35" s="22" t="s">
        <v>27</v>
      </c>
      <c r="B35" s="23"/>
      <c r="C35" s="23"/>
      <c r="D35" s="24"/>
    </row>
    <row r="36" spans="1:4" ht="12.75">
      <c r="A36" s="2" t="s">
        <v>8</v>
      </c>
      <c r="B36" s="11"/>
      <c r="C36" s="2" t="s">
        <v>3</v>
      </c>
      <c r="D36" s="2"/>
    </row>
    <row r="37" spans="1:4" ht="12.75">
      <c r="A37" s="22" t="s">
        <v>28</v>
      </c>
      <c r="B37" s="23"/>
      <c r="C37" s="23"/>
      <c r="D37" s="24"/>
    </row>
    <row r="38" spans="1:4" ht="26.25">
      <c r="A38" s="4" t="s">
        <v>21</v>
      </c>
      <c r="B38" s="17" t="s">
        <v>44</v>
      </c>
      <c r="C38" s="2" t="s">
        <v>3</v>
      </c>
      <c r="D38" s="2">
        <f>35.01+15.67+20.3+30.65+32.35</f>
        <v>133.98</v>
      </c>
    </row>
    <row r="39" spans="1:4" ht="26.25">
      <c r="A39" s="4" t="s">
        <v>22</v>
      </c>
      <c r="B39" s="17" t="s">
        <v>44</v>
      </c>
      <c r="C39" s="2" t="s">
        <v>3</v>
      </c>
      <c r="D39" s="2">
        <f>35.01+15.67+20.3+30.65+32.35</f>
        <v>133.98</v>
      </c>
    </row>
    <row r="40" spans="1:4" ht="12.75">
      <c r="A40" s="22" t="s">
        <v>29</v>
      </c>
      <c r="B40" s="23"/>
      <c r="C40" s="23"/>
      <c r="D40" s="24"/>
    </row>
    <row r="41" spans="1:4" ht="12.75">
      <c r="A41" s="5" t="s">
        <v>39</v>
      </c>
      <c r="B41" s="20" t="s">
        <v>45</v>
      </c>
      <c r="C41" s="8" t="s">
        <v>5</v>
      </c>
      <c r="D41" s="12">
        <f>8+8+8+8+7</f>
        <v>39</v>
      </c>
    </row>
    <row r="42" spans="1:4" ht="26.25">
      <c r="A42" s="4" t="s">
        <v>23</v>
      </c>
      <c r="B42" s="13" t="s">
        <v>46</v>
      </c>
      <c r="C42" s="2" t="s">
        <v>5</v>
      </c>
      <c r="D42" s="2">
        <f>42.66+23.73+98.96+15.49+49.35+31.91+11.38+37.33</f>
        <v>310.81</v>
      </c>
    </row>
    <row r="43" spans="1:4" ht="12.75">
      <c r="A43" s="4" t="s">
        <v>24</v>
      </c>
      <c r="B43" s="16" t="s">
        <v>47</v>
      </c>
      <c r="C43" s="4" t="s">
        <v>9</v>
      </c>
      <c r="D43" s="6">
        <f>0.0725*310.81</f>
        <v>22.533724999999997</v>
      </c>
    </row>
    <row r="44" spans="1:4" ht="39">
      <c r="A44" s="5" t="s">
        <v>32</v>
      </c>
      <c r="B44" s="17" t="s">
        <v>48</v>
      </c>
      <c r="C44" s="2" t="s">
        <v>5</v>
      </c>
      <c r="D44" s="2">
        <f>42.66+115.7+18.11+4.7+46.45+23.87+15.38+39.33+96</f>
        <v>402.2</v>
      </c>
    </row>
    <row r="45" spans="1:4" ht="12.75">
      <c r="A45" s="4" t="s">
        <v>33</v>
      </c>
      <c r="B45" s="16" t="s">
        <v>59</v>
      </c>
      <c r="C45" s="4" t="s">
        <v>9</v>
      </c>
      <c r="D45" s="6">
        <f>0.0395*402.2+0.0725*359.81</f>
        <v>41.973124999999996</v>
      </c>
    </row>
  </sheetData>
  <sheetProtection/>
  <mergeCells count="8">
    <mergeCell ref="A40:D40"/>
    <mergeCell ref="A1:C1"/>
    <mergeCell ref="A24:D24"/>
    <mergeCell ref="A32:D32"/>
    <mergeCell ref="A35:D35"/>
    <mergeCell ref="A37:D37"/>
    <mergeCell ref="A2:D2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PROJEKTOWANIE KONSTRUKCYJNO-INŻYNIERYJNE</dc:creator>
  <cp:keywords/>
  <dc:description/>
  <cp:lastModifiedBy>Bronisław</cp:lastModifiedBy>
  <cp:lastPrinted>2021-07-16T08:40:49Z</cp:lastPrinted>
  <dcterms:created xsi:type="dcterms:W3CDTF">2019-04-17T13:25:28Z</dcterms:created>
  <dcterms:modified xsi:type="dcterms:W3CDTF">2021-07-16T08:41:25Z</dcterms:modified>
  <cp:category/>
  <cp:version/>
  <cp:contentType/>
  <cp:contentStatus/>
</cp:coreProperties>
</file>